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<sst xmlns="http://schemas.openxmlformats.org/spreadsheetml/2006/main" count="390" uniqueCount="116">
  <si>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</si>
  <si>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</si>
  <si>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</si>
  <si>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</si>
  <si>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</si>
  <si>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</si>
  <si>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</si>
  <si>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</si>
  <si>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</si>
  <si>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</si>
  <si>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</si>
  <si>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</si>
  <si>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</si>
  <si>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</si>
  <si>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Ломакина</t>
  </si>
  <si>
    <t>01.05.2015 г.</t>
  </si>
  <si>
    <t>ИТОГО ПО ДОМУ</t>
  </si>
  <si>
    <t>Январь 2019г</t>
  </si>
  <si>
    <t>Вид работ</t>
  </si>
  <si>
    <t>Место проведения работ</t>
  </si>
  <si>
    <t>Сумма</t>
  </si>
  <si>
    <t>Смена трубопровода ф 32мм (ХВС п/п)</t>
  </si>
  <si>
    <t xml:space="preserve">Ломакина 108 </t>
  </si>
  <si>
    <t>кв.35</t>
  </si>
  <si>
    <t>Ломакина, 108</t>
  </si>
  <si>
    <t>ИТОГО</t>
  </si>
  <si>
    <t>февраль 2019г.</t>
  </si>
  <si>
    <t>Проверка технического состояния вентиляционных и дымовых каналов</t>
  </si>
  <si>
    <t xml:space="preserve">ломакина 108 </t>
  </si>
  <si>
    <t>кв.2,3,5,6,7,10,12,14,16,19,20,21, 26,29,30,31,33,34,35,38,40,41,45,47,54,58,64,62,65,66</t>
  </si>
  <si>
    <t>ремонт мягкой кровли отдельными местами на жилом доме</t>
  </si>
  <si>
    <t>кв.18,31,46,65,17</t>
  </si>
  <si>
    <t>март 2019г.</t>
  </si>
  <si>
    <t xml:space="preserve">Установка адресной таблички на жилом доме </t>
  </si>
  <si>
    <t>Ломакина ,108</t>
  </si>
  <si>
    <t>кв.8,28,57,42,43</t>
  </si>
  <si>
    <t>АПРЕЛЬ 2019 г.</t>
  </si>
  <si>
    <t xml:space="preserve">Проверка технического состояния вентиляционных и дымовых каналов. </t>
  </si>
  <si>
    <t>кв.1</t>
  </si>
  <si>
    <t>Проверка технического состояния вентиляционных и дымовых каналов. Установка зольной дверцы</t>
  </si>
  <si>
    <t>кв.18,49</t>
  </si>
  <si>
    <t>кв.49</t>
  </si>
  <si>
    <t>кв.56</t>
  </si>
  <si>
    <t>Май 2019г.</t>
  </si>
  <si>
    <t xml:space="preserve">смена трубопровода ф 20,25мм </t>
  </si>
  <si>
    <t>кв.4,57 ЦО п/п</t>
  </si>
  <si>
    <t>Июнь 2019г.</t>
  </si>
  <si>
    <t>Гидравлическое испытание внутридомовой системы ЦО</t>
  </si>
  <si>
    <t>Июль 2019г.</t>
  </si>
  <si>
    <t>кв.2,5,6,7,8</t>
  </si>
  <si>
    <t>кв.10,16,18,39,35</t>
  </si>
  <si>
    <t>кв.38,40,41,46,47</t>
  </si>
  <si>
    <t>смена трубопровода ф 25мм (ХВС п/п)</t>
  </si>
  <si>
    <t xml:space="preserve">подвальное помещение </t>
  </si>
  <si>
    <t>Август 2019г.</t>
  </si>
  <si>
    <t>кв.18</t>
  </si>
  <si>
    <t>Проверка технического состояния вентиляционных и дымовых каналов. Установка зольника (материал жителя)</t>
  </si>
  <si>
    <t>Ломакина,108</t>
  </si>
  <si>
    <t>кв.12</t>
  </si>
  <si>
    <t>кв.13</t>
  </si>
  <si>
    <t>кв.14</t>
  </si>
  <si>
    <t>кв.27</t>
  </si>
  <si>
    <t>Проверка технического состояния вентиляционных и дымовых каналов.</t>
  </si>
  <si>
    <t>кв.3,20,28,31,49,54,58,64</t>
  </si>
  <si>
    <t>кв.44</t>
  </si>
  <si>
    <t>кв.9,11</t>
  </si>
  <si>
    <t>сентябрь 2019г.</t>
  </si>
  <si>
    <t>установка зольника с устройством отверстия (материал жителей)</t>
  </si>
  <si>
    <t>кв.29</t>
  </si>
  <si>
    <t>кв.43</t>
  </si>
  <si>
    <t>кв.5,19,34,45,65</t>
  </si>
  <si>
    <t>октябрь 2019г.</t>
  </si>
  <si>
    <t>Ноябрь 2019г.</t>
  </si>
  <si>
    <t>кв.4,7,8,13,14,15,16,18,27,28,30,35,38,40,41,49,57,62</t>
  </si>
  <si>
    <t>Декабрь 2019г.</t>
  </si>
  <si>
    <t>Работы по аварийному ремонту общего имущества МКД с января по декабрь  2019г.</t>
  </si>
  <si>
    <t>ВСЕГО</t>
  </si>
  <si>
    <t>Январь 2019 г.</t>
  </si>
  <si>
    <t>погрузка и вывоз мусора</t>
  </si>
  <si>
    <t>Ломакина 108</t>
  </si>
  <si>
    <t>Установка крана шарового ф15мм</t>
  </si>
  <si>
    <t>кв.54 ЦО</t>
  </si>
  <si>
    <t>техническое обслуживание УУТЭ</t>
  </si>
  <si>
    <t>ЦО</t>
  </si>
  <si>
    <t>техническое обслуживание ОПУЭ</t>
  </si>
  <si>
    <t>ФЕВРАЛЬ 2019Г.</t>
  </si>
  <si>
    <t>обходы и осмотры инженерных коммуникаций</t>
  </si>
  <si>
    <t xml:space="preserve">Ремонт электроосвещения (смена лампы) жилого дома в МОП </t>
  </si>
  <si>
    <t>3-й подъезд 4,5-й этаж</t>
  </si>
  <si>
    <t xml:space="preserve">Осмотр электросчетчика </t>
  </si>
  <si>
    <t>кв.1-65</t>
  </si>
  <si>
    <t xml:space="preserve">Установка замка на ЩР </t>
  </si>
  <si>
    <t>кв.61</t>
  </si>
  <si>
    <t>апрель 2019г.</t>
  </si>
  <si>
    <t>подвал</t>
  </si>
  <si>
    <t>благоустройство придомовой территории (окраска деровьев)</t>
  </si>
  <si>
    <t>май 2019г.</t>
  </si>
  <si>
    <t>закрытие отопительного периода</t>
  </si>
  <si>
    <t>слив воды из системы</t>
  </si>
  <si>
    <t>июнь 2019г.</t>
  </si>
  <si>
    <t>покос придомовой территории</t>
  </si>
  <si>
    <t>ремонт электроосвещения (смена ламп светодиодных)</t>
  </si>
  <si>
    <t>3-й подъезд 1,2-й этаж</t>
  </si>
  <si>
    <t>4-й подъезд,5-й этаж</t>
  </si>
  <si>
    <t>установка досок объявления</t>
  </si>
  <si>
    <t>Планово-профилактический ремонт оборудования</t>
  </si>
  <si>
    <t>ремонт электрооборудования (замена автоматических выключателей)</t>
  </si>
  <si>
    <t>ноябрь 2019г.</t>
  </si>
  <si>
    <t>обходы и осмотры подвала и инженерных коммуникаций (устранение непрогрева системы ЦО)</t>
  </si>
  <si>
    <t>кв.53,65</t>
  </si>
  <si>
    <t>подготовка к запуску системы ЦО в ж/д (устройство дроссельной диафрагмы)</t>
  </si>
  <si>
    <t>декабрь 2019г.</t>
  </si>
  <si>
    <t>ремонт электроосвещения (смена лампы)жилого дома</t>
  </si>
  <si>
    <t>3-й подъезд тамбур</t>
  </si>
  <si>
    <t>смена трубопровода ф20мм</t>
  </si>
  <si>
    <t>кв.65 ЦО п/п (п/сушитель)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</si>
</sst>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36" borderId="10" xfId="0" applyFill="1" applyBorder="1" applyAlignment="1">
      <alignment/>
    </xf>
    <xf numFmtId="0" fontId="9" fillId="0" borderId="10" xfId="0" applyNumberFormat="1" applyFont="1" applyBorder="1" applyAlignment="1">
      <alignment horizontal="justify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justify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0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/>
    </xf>
    <xf numFmtId="2" fontId="13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64" fontId="1" fillId="37" borderId="10" xfId="0" applyNumberFormat="1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/>
    </xf>
    <xf numFmtId="49" fontId="11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0" t="s">
        <v>1</v>
      </c>
      <c r="B3" s="41" t="s">
        <v>2</v>
      </c>
      <c r="C3" s="41"/>
      <c r="D3" s="42" t="s">
        <v>3</v>
      </c>
      <c r="E3" s="43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43" t="s">
        <v>10</v>
      </c>
      <c r="L3" s="43" t="s">
        <v>11</v>
      </c>
    </row>
    <row r="4" spans="1:12" ht="29.25" customHeight="1">
      <c r="A4" s="40"/>
      <c r="B4" s="4" t="s">
        <v>12</v>
      </c>
      <c r="C4" s="4" t="s">
        <v>13</v>
      </c>
      <c r="D4" s="42"/>
      <c r="E4" s="42"/>
      <c r="F4" s="43"/>
      <c r="G4" s="42"/>
      <c r="H4" s="42"/>
      <c r="I4" s="42"/>
      <c r="J4" s="42"/>
      <c r="K4" s="42"/>
      <c r="L4" s="43"/>
    </row>
    <row r="5" spans="1:12" ht="15.75">
      <c r="A5" s="5"/>
      <c r="B5" s="6" t="s">
        <v>14</v>
      </c>
      <c r="C5" s="7">
        <v>108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4" t="s">
        <v>16</v>
      </c>
      <c r="C6" s="44"/>
      <c r="D6" s="44"/>
      <c r="E6">
        <v>141051.14</v>
      </c>
      <c r="F6">
        <v>-281130.19</v>
      </c>
      <c r="G6">
        <v>803322.7</v>
      </c>
      <c r="H6">
        <v>800158.59</v>
      </c>
      <c r="I6">
        <v>714909.14</v>
      </c>
      <c r="J6">
        <v>-195880.74</v>
      </c>
      <c r="K6">
        <v>144215.2506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zoomScalePageLayoutView="0" workbookViewId="0" topLeftCell="A79">
      <selection activeCell="E95" sqref="E95"/>
    </sheetView>
  </sheetViews>
  <sheetFormatPr defaultColWidth="11.57421875" defaultRowHeight="12.75"/>
  <cols>
    <col min="1" max="1" width="8.7109375" style="0" customWidth="1"/>
    <col min="2" max="2" width="46.421875" style="1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28.5" customHeight="1">
      <c r="A1" s="45" t="s">
        <v>17</v>
      </c>
      <c r="B1" s="45"/>
      <c r="C1" s="45"/>
      <c r="D1" s="45"/>
      <c r="E1" s="45"/>
    </row>
    <row r="2" spans="1:5" ht="28.5" customHeight="1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28.5" customHeight="1">
      <c r="A3" s="14">
        <v>1</v>
      </c>
      <c r="B3" s="15" t="s">
        <v>21</v>
      </c>
      <c r="C3" s="14" t="s">
        <v>22</v>
      </c>
      <c r="D3" s="14" t="s">
        <v>23</v>
      </c>
      <c r="E3" s="14">
        <f>3965.74</f>
        <v>3965.74</v>
      </c>
    </row>
    <row r="4" spans="1:5" ht="28.5" customHeight="1">
      <c r="A4" s="14">
        <v>2</v>
      </c>
      <c r="B4" s="16"/>
      <c r="C4" s="14" t="s">
        <v>24</v>
      </c>
      <c r="D4" s="14"/>
      <c r="E4" s="14"/>
    </row>
    <row r="5" spans="1:5" ht="13.5" customHeight="1">
      <c r="A5" s="17"/>
      <c r="B5" s="18" t="s">
        <v>25</v>
      </c>
      <c r="C5" s="17"/>
      <c r="D5" s="17"/>
      <c r="E5" s="17">
        <f>E3+E4</f>
        <v>3965.74</v>
      </c>
    </row>
    <row r="6" spans="1:5" ht="9" customHeight="1">
      <c r="A6" s="19"/>
      <c r="B6" s="20"/>
      <c r="C6" s="19"/>
      <c r="D6" s="19"/>
      <c r="E6" s="19"/>
    </row>
    <row r="7" spans="1:5" ht="28.5" customHeight="1">
      <c r="A7" s="45" t="s">
        <v>26</v>
      </c>
      <c r="B7" s="45"/>
      <c r="C7" s="45"/>
      <c r="D7" s="45"/>
      <c r="E7" s="45"/>
    </row>
    <row r="8" spans="1:5" ht="28.5" customHeight="1">
      <c r="A8" s="11" t="s">
        <v>1</v>
      </c>
      <c r="B8" s="12" t="s">
        <v>18</v>
      </c>
      <c r="C8" s="13" t="s">
        <v>2</v>
      </c>
      <c r="D8" s="13" t="s">
        <v>19</v>
      </c>
      <c r="E8" s="13" t="s">
        <v>20</v>
      </c>
    </row>
    <row r="9" spans="1:5" ht="45.75" customHeight="1">
      <c r="A9" s="14">
        <v>1</v>
      </c>
      <c r="B9" s="21" t="s">
        <v>27</v>
      </c>
      <c r="C9" s="22" t="s">
        <v>28</v>
      </c>
      <c r="D9" s="22" t="s">
        <v>29</v>
      </c>
      <c r="E9" s="23">
        <f>12126.4</f>
        <v>12126.4</v>
      </c>
    </row>
    <row r="10" spans="1:5" ht="27.75" customHeight="1">
      <c r="A10" s="14">
        <v>2</v>
      </c>
      <c r="B10" s="22" t="s">
        <v>30</v>
      </c>
      <c r="C10" s="22" t="s">
        <v>28</v>
      </c>
      <c r="D10" s="22" t="s">
        <v>31</v>
      </c>
      <c r="E10" s="23">
        <f>64466.22</f>
        <v>64466.22</v>
      </c>
    </row>
    <row r="11" spans="1:5" ht="15.75" customHeight="1">
      <c r="A11" s="14">
        <v>3</v>
      </c>
      <c r="B11" s="24"/>
      <c r="C11" s="14"/>
      <c r="D11" s="14"/>
      <c r="E11" s="14"/>
    </row>
    <row r="12" spans="1:5" ht="14.25" customHeight="1">
      <c r="A12" s="14">
        <v>4</v>
      </c>
      <c r="B12" s="24"/>
      <c r="C12" s="14"/>
      <c r="D12" s="14"/>
      <c r="E12" s="14"/>
    </row>
    <row r="13" spans="1:5" ht="17.25" customHeight="1">
      <c r="A13" s="14">
        <v>5</v>
      </c>
      <c r="B13" s="24"/>
      <c r="C13" s="14"/>
      <c r="D13" s="14"/>
      <c r="E13" s="14"/>
    </row>
    <row r="14" spans="1:5" ht="20.25" customHeight="1">
      <c r="A14" s="17"/>
      <c r="B14" s="18"/>
      <c r="C14" s="17"/>
      <c r="D14" s="17"/>
      <c r="E14" s="17">
        <f>E9+E10+E11+E12+E13</f>
        <v>76592.62</v>
      </c>
    </row>
    <row r="15" spans="1:5" ht="14.25" customHeight="1">
      <c r="A15" s="19"/>
      <c r="B15" s="20"/>
      <c r="C15" s="19"/>
      <c r="D15" s="19"/>
      <c r="E15" s="19"/>
    </row>
    <row r="16" spans="1:5" ht="18" customHeight="1">
      <c r="A16" s="45" t="s">
        <v>32</v>
      </c>
      <c r="B16" s="45"/>
      <c r="C16" s="45"/>
      <c r="D16" s="45"/>
      <c r="E16" s="45"/>
    </row>
    <row r="17" spans="1:5" ht="13.5" customHeight="1">
      <c r="A17" s="11"/>
      <c r="B17" s="12"/>
      <c r="C17" s="13"/>
      <c r="D17" s="13"/>
      <c r="E17" s="13"/>
    </row>
    <row r="18" spans="1:5" ht="36" customHeight="1">
      <c r="A18" s="14">
        <v>1</v>
      </c>
      <c r="B18" s="21" t="s">
        <v>33</v>
      </c>
      <c r="C18" s="14" t="s">
        <v>28</v>
      </c>
      <c r="D18" s="14"/>
      <c r="E18" s="14">
        <f>1442.54</f>
        <v>1442.54</v>
      </c>
    </row>
    <row r="19" spans="1:5" ht="36" customHeight="1">
      <c r="A19" s="14">
        <v>2</v>
      </c>
      <c r="B19" s="21" t="s">
        <v>27</v>
      </c>
      <c r="C19" s="14" t="s">
        <v>34</v>
      </c>
      <c r="D19" s="14" t="s">
        <v>35</v>
      </c>
      <c r="E19" s="14">
        <f>2506.4</f>
        <v>2506.4</v>
      </c>
    </row>
    <row r="20" spans="1:5" ht="24.75" customHeight="1">
      <c r="A20" s="17"/>
      <c r="B20" s="18" t="s">
        <v>25</v>
      </c>
      <c r="C20" s="17"/>
      <c r="D20" s="17"/>
      <c r="E20" s="17">
        <f>E18+E19</f>
        <v>3948.94</v>
      </c>
    </row>
    <row r="21" spans="1:5" ht="24.75" customHeight="1">
      <c r="A21" s="25"/>
      <c r="B21" s="25"/>
      <c r="C21" s="25"/>
      <c r="D21" s="25"/>
      <c r="E21" s="25"/>
    </row>
    <row r="22" spans="1:5" ht="19.5" customHeight="1">
      <c r="A22" s="45" t="s">
        <v>36</v>
      </c>
      <c r="B22" s="45"/>
      <c r="C22" s="45"/>
      <c r="D22" s="45"/>
      <c r="E22" s="45"/>
    </row>
    <row r="23" spans="1:5" ht="15.75">
      <c r="A23" s="11" t="s">
        <v>1</v>
      </c>
      <c r="B23" s="12" t="s">
        <v>18</v>
      </c>
      <c r="C23" s="13" t="s">
        <v>2</v>
      </c>
      <c r="D23" s="13" t="s">
        <v>19</v>
      </c>
      <c r="E23" s="13" t="s">
        <v>20</v>
      </c>
    </row>
    <row r="24" spans="1:5" ht="45.75" customHeight="1">
      <c r="A24" s="14">
        <v>1</v>
      </c>
      <c r="B24" s="24" t="s">
        <v>37</v>
      </c>
      <c r="C24" s="14" t="s">
        <v>22</v>
      </c>
      <c r="D24" s="14" t="s">
        <v>38</v>
      </c>
      <c r="E24" s="14">
        <v>967.2</v>
      </c>
    </row>
    <row r="25" spans="1:5" ht="29.25" customHeight="1">
      <c r="A25" s="14">
        <v>2</v>
      </c>
      <c r="B25" s="24" t="s">
        <v>39</v>
      </c>
      <c r="C25" s="22" t="s">
        <v>28</v>
      </c>
      <c r="D25" s="14" t="s">
        <v>40</v>
      </c>
      <c r="E25" s="14">
        <v>1352</v>
      </c>
    </row>
    <row r="26" spans="1:5" ht="28.5">
      <c r="A26" s="14">
        <v>3</v>
      </c>
      <c r="B26" s="24" t="s">
        <v>37</v>
      </c>
      <c r="C26" s="14" t="s">
        <v>28</v>
      </c>
      <c r="D26" s="14" t="s">
        <v>41</v>
      </c>
      <c r="E26" s="14">
        <v>3504.8</v>
      </c>
    </row>
    <row r="27" spans="1:5" ht="42.75">
      <c r="A27" s="14">
        <v>4</v>
      </c>
      <c r="B27" s="24" t="s">
        <v>39</v>
      </c>
      <c r="C27" s="14" t="s">
        <v>34</v>
      </c>
      <c r="D27" s="14" t="s">
        <v>42</v>
      </c>
      <c r="E27" s="14">
        <v>1591.2</v>
      </c>
    </row>
    <row r="28" spans="1:5" ht="14.25">
      <c r="A28" s="14">
        <v>5</v>
      </c>
      <c r="B28" s="24"/>
      <c r="C28" s="14"/>
      <c r="D28" s="14"/>
      <c r="E28" s="14"/>
    </row>
    <row r="29" spans="1:5" ht="15">
      <c r="A29" s="17"/>
      <c r="B29" s="18" t="s">
        <v>25</v>
      </c>
      <c r="C29" s="17"/>
      <c r="D29" s="17"/>
      <c r="E29" s="17">
        <f>E24+E25+E26+E27+E28</f>
        <v>7415.2</v>
      </c>
    </row>
    <row r="30" spans="1:5" ht="16.5" customHeight="1">
      <c r="A30" s="45" t="s">
        <v>43</v>
      </c>
      <c r="B30" s="45"/>
      <c r="C30" s="45"/>
      <c r="D30" s="45"/>
      <c r="E30" s="45"/>
    </row>
    <row r="31" spans="1:5" ht="15.75">
      <c r="A31" s="11" t="s">
        <v>1</v>
      </c>
      <c r="B31" s="12" t="s">
        <v>18</v>
      </c>
      <c r="C31" s="13" t="s">
        <v>2</v>
      </c>
      <c r="D31" s="13" t="s">
        <v>19</v>
      </c>
      <c r="E31" s="13" t="s">
        <v>20</v>
      </c>
    </row>
    <row r="32" spans="1:5" ht="14.25">
      <c r="A32" s="14">
        <v>1</v>
      </c>
      <c r="B32" s="24" t="s">
        <v>44</v>
      </c>
      <c r="C32" s="14" t="s">
        <v>22</v>
      </c>
      <c r="D32" s="14" t="s">
        <v>45</v>
      </c>
      <c r="E32" s="14">
        <v>4210.77</v>
      </c>
    </row>
    <row r="33" spans="1:5" ht="14.25">
      <c r="A33" s="14">
        <v>2</v>
      </c>
      <c r="B33" s="24"/>
      <c r="C33" s="14" t="s">
        <v>28</v>
      </c>
      <c r="D33" s="14"/>
      <c r="E33" s="14"/>
    </row>
    <row r="34" spans="1:5" ht="34.5" customHeight="1">
      <c r="A34" s="14"/>
      <c r="B34" s="22"/>
      <c r="C34" s="14" t="s">
        <v>28</v>
      </c>
      <c r="D34" s="23"/>
      <c r="E34" s="23"/>
    </row>
    <row r="35" spans="1:5" ht="15">
      <c r="A35" s="17"/>
      <c r="B35" s="18" t="s">
        <v>25</v>
      </c>
      <c r="C35" s="17"/>
      <c r="D35" s="17"/>
      <c r="E35" s="17">
        <f>E32+E33+E34</f>
        <v>4210.77</v>
      </c>
    </row>
    <row r="36" spans="1:5" ht="15">
      <c r="A36" s="19"/>
      <c r="B36" s="20"/>
      <c r="C36" s="19"/>
      <c r="D36" s="19"/>
      <c r="E36" s="19"/>
    </row>
    <row r="37" spans="1:5" ht="18">
      <c r="A37" s="45" t="s">
        <v>46</v>
      </c>
      <c r="B37" s="45"/>
      <c r="C37" s="45"/>
      <c r="D37" s="45"/>
      <c r="E37" s="45"/>
    </row>
    <row r="38" spans="1:5" ht="15.75">
      <c r="A38" s="11" t="s">
        <v>1</v>
      </c>
      <c r="B38" s="12" t="s">
        <v>18</v>
      </c>
      <c r="C38" s="13" t="s">
        <v>2</v>
      </c>
      <c r="D38" s="13" t="s">
        <v>19</v>
      </c>
      <c r="E38" s="13" t="s">
        <v>20</v>
      </c>
    </row>
    <row r="39" spans="1:5" ht="28.5">
      <c r="A39" s="14">
        <v>1</v>
      </c>
      <c r="B39" s="22" t="s">
        <v>47</v>
      </c>
      <c r="C39" s="22" t="s">
        <v>22</v>
      </c>
      <c r="D39" s="23"/>
      <c r="E39" s="23">
        <v>51250.14</v>
      </c>
    </row>
    <row r="40" spans="1:5" ht="14.25">
      <c r="A40" s="14"/>
      <c r="B40" s="22"/>
      <c r="C40" s="22" t="s">
        <v>22</v>
      </c>
      <c r="D40" s="23"/>
      <c r="E40" s="23"/>
    </row>
    <row r="41" spans="1:5" ht="51.75" customHeight="1">
      <c r="A41" s="14"/>
      <c r="B41" s="22"/>
      <c r="C41" s="22" t="s">
        <v>22</v>
      </c>
      <c r="D41" s="26"/>
      <c r="E41" s="23"/>
    </row>
    <row r="42" spans="1:5" ht="15">
      <c r="A42" s="17"/>
      <c r="B42" s="18" t="s">
        <v>25</v>
      </c>
      <c r="C42" s="17"/>
      <c r="D42" s="17"/>
      <c r="E42" s="17">
        <f>E39+E40+E41</f>
        <v>51250.14</v>
      </c>
    </row>
    <row r="43" spans="1:5" ht="15">
      <c r="A43" s="19"/>
      <c r="B43" s="20"/>
      <c r="C43" s="19"/>
      <c r="D43" s="19"/>
      <c r="E43" s="19"/>
    </row>
    <row r="44" spans="1:5" ht="15">
      <c r="A44" s="19"/>
      <c r="B44" s="20"/>
      <c r="C44" s="19"/>
      <c r="D44" s="19"/>
      <c r="E44" s="19"/>
    </row>
    <row r="45" spans="1:5" ht="17.25" customHeight="1">
      <c r="A45" s="46" t="s">
        <v>48</v>
      </c>
      <c r="B45" s="46"/>
      <c r="C45" s="46"/>
      <c r="D45" s="46"/>
      <c r="E45" s="46"/>
    </row>
    <row r="46" spans="1:5" ht="15.75">
      <c r="A46" s="11" t="s">
        <v>1</v>
      </c>
      <c r="B46" s="12" t="s">
        <v>18</v>
      </c>
      <c r="C46" s="13" t="s">
        <v>2</v>
      </c>
      <c r="D46" s="13" t="s">
        <v>19</v>
      </c>
      <c r="E46" s="13" t="s">
        <v>20</v>
      </c>
    </row>
    <row r="47" spans="1:5" ht="29.25" customHeight="1">
      <c r="A47" s="14">
        <v>1</v>
      </c>
      <c r="B47" s="27"/>
      <c r="C47" s="14"/>
      <c r="D47" s="14"/>
      <c r="E47" s="14"/>
    </row>
    <row r="48" spans="1:5" ht="28.5">
      <c r="A48" s="14">
        <v>2</v>
      </c>
      <c r="B48" s="24" t="s">
        <v>27</v>
      </c>
      <c r="C48" s="14" t="s">
        <v>22</v>
      </c>
      <c r="D48" s="14" t="s">
        <v>49</v>
      </c>
      <c r="E48" s="14">
        <f>2506.4</f>
        <v>2506.4</v>
      </c>
    </row>
    <row r="49" spans="1:5" ht="28.5">
      <c r="A49" s="14">
        <v>3</v>
      </c>
      <c r="B49" s="24" t="s">
        <v>27</v>
      </c>
      <c r="C49" s="14" t="s">
        <v>34</v>
      </c>
      <c r="D49" s="14" t="s">
        <v>50</v>
      </c>
      <c r="E49" s="14">
        <f>2506.4</f>
        <v>2506.4</v>
      </c>
    </row>
    <row r="50" spans="1:5" ht="28.5">
      <c r="A50" s="14">
        <v>4</v>
      </c>
      <c r="B50" s="24" t="s">
        <v>27</v>
      </c>
      <c r="C50" s="14" t="s">
        <v>34</v>
      </c>
      <c r="D50" s="14" t="s">
        <v>51</v>
      </c>
      <c r="E50" s="14">
        <f>2506.4</f>
        <v>2506.4</v>
      </c>
    </row>
    <row r="51" spans="1:5" ht="14.25">
      <c r="A51" s="14">
        <v>5</v>
      </c>
      <c r="B51" s="24" t="s">
        <v>52</v>
      </c>
      <c r="C51" s="14" t="s">
        <v>34</v>
      </c>
      <c r="D51" s="14" t="s">
        <v>53</v>
      </c>
      <c r="E51" s="14">
        <f>6125.86</f>
        <v>6125.86</v>
      </c>
    </row>
    <row r="52" spans="1:5" ht="15">
      <c r="A52" s="17"/>
      <c r="B52" s="18" t="s">
        <v>25</v>
      </c>
      <c r="C52" s="17"/>
      <c r="D52" s="17"/>
      <c r="E52" s="17">
        <f>SUM(E47:E51)</f>
        <v>13645.060000000001</v>
      </c>
    </row>
    <row r="53" spans="1:5" ht="12.75">
      <c r="A53" s="9"/>
      <c r="B53" s="28"/>
      <c r="C53" s="9"/>
      <c r="D53" s="9"/>
      <c r="E53" s="9"/>
    </row>
    <row r="54" spans="1:5" ht="18">
      <c r="A54" s="45" t="s">
        <v>54</v>
      </c>
      <c r="B54" s="45"/>
      <c r="C54" s="45"/>
      <c r="D54" s="45"/>
      <c r="E54" s="45"/>
    </row>
    <row r="55" spans="1:5" ht="15.75">
      <c r="A55" s="11" t="s">
        <v>1</v>
      </c>
      <c r="B55" s="12" t="s">
        <v>18</v>
      </c>
      <c r="C55" s="13" t="s">
        <v>2</v>
      </c>
      <c r="D55" s="13" t="s">
        <v>19</v>
      </c>
      <c r="E55" s="13" t="s">
        <v>20</v>
      </c>
    </row>
    <row r="56" spans="1:5" ht="28.5">
      <c r="A56" s="14">
        <v>1</v>
      </c>
      <c r="B56" s="22" t="s">
        <v>30</v>
      </c>
      <c r="C56" s="22" t="s">
        <v>34</v>
      </c>
      <c r="D56" s="14" t="s">
        <v>55</v>
      </c>
      <c r="E56" s="14">
        <v>10575.82</v>
      </c>
    </row>
    <row r="57" spans="1:5" ht="47.25" customHeight="1">
      <c r="A57" s="14">
        <v>2</v>
      </c>
      <c r="B57" s="22" t="s">
        <v>56</v>
      </c>
      <c r="C57" s="22" t="s">
        <v>57</v>
      </c>
      <c r="D57" s="24" t="s">
        <v>58</v>
      </c>
      <c r="E57" s="24">
        <v>1873.6</v>
      </c>
    </row>
    <row r="58" spans="1:5" ht="42.75">
      <c r="A58" s="14">
        <v>3</v>
      </c>
      <c r="B58" s="22" t="s">
        <v>56</v>
      </c>
      <c r="C58" s="22" t="s">
        <v>28</v>
      </c>
      <c r="D58" s="23" t="s">
        <v>59</v>
      </c>
      <c r="E58" s="23">
        <v>1873.6</v>
      </c>
    </row>
    <row r="59" spans="1:5" ht="42.75">
      <c r="A59" s="14">
        <v>4</v>
      </c>
      <c r="B59" s="22" t="s">
        <v>56</v>
      </c>
      <c r="C59" s="22" t="s">
        <v>34</v>
      </c>
      <c r="D59" s="23" t="s">
        <v>60</v>
      </c>
      <c r="E59" s="23">
        <v>1873.6</v>
      </c>
    </row>
    <row r="60" spans="1:5" ht="42.75">
      <c r="A60" s="14">
        <v>5</v>
      </c>
      <c r="B60" s="22" t="s">
        <v>56</v>
      </c>
      <c r="C60" s="22" t="s">
        <v>34</v>
      </c>
      <c r="D60" s="23" t="s">
        <v>61</v>
      </c>
      <c r="E60" s="23">
        <v>1925.6</v>
      </c>
    </row>
    <row r="61" spans="1:5" ht="28.5">
      <c r="A61" s="14">
        <v>6</v>
      </c>
      <c r="B61" s="22" t="s">
        <v>62</v>
      </c>
      <c r="C61" s="22" t="s">
        <v>34</v>
      </c>
      <c r="D61" s="23" t="s">
        <v>63</v>
      </c>
      <c r="E61" s="23">
        <v>3660.8</v>
      </c>
    </row>
    <row r="62" spans="1:5" ht="42.75">
      <c r="A62" s="14">
        <v>7</v>
      </c>
      <c r="B62" s="22" t="s">
        <v>56</v>
      </c>
      <c r="C62" s="22" t="s">
        <v>34</v>
      </c>
      <c r="D62" s="23" t="s">
        <v>64</v>
      </c>
      <c r="E62" s="23">
        <v>1873.6</v>
      </c>
    </row>
    <row r="63" spans="1:5" ht="28.5">
      <c r="A63" s="14">
        <v>8</v>
      </c>
      <c r="B63" s="22" t="s">
        <v>37</v>
      </c>
      <c r="C63" s="14" t="s">
        <v>34</v>
      </c>
      <c r="D63" s="14" t="s">
        <v>65</v>
      </c>
      <c r="E63" s="14">
        <v>1352</v>
      </c>
    </row>
    <row r="64" spans="1:5" ht="15">
      <c r="A64" s="17"/>
      <c r="B64" s="18" t="s">
        <v>25</v>
      </c>
      <c r="C64" s="17"/>
      <c r="D64" s="17"/>
      <c r="E64" s="17">
        <f>SUM(E56:E63)</f>
        <v>25008.62</v>
      </c>
    </row>
    <row r="65" spans="1:5" ht="12.75">
      <c r="A65" s="9"/>
      <c r="B65" s="28"/>
      <c r="C65" s="9"/>
      <c r="D65" s="9"/>
      <c r="E65" s="9"/>
    </row>
    <row r="66" spans="1:5" ht="18">
      <c r="A66" s="47" t="s">
        <v>66</v>
      </c>
      <c r="B66" s="47"/>
      <c r="C66" s="47"/>
      <c r="D66" s="47"/>
      <c r="E66" s="47"/>
    </row>
    <row r="67" spans="1:5" ht="15.75">
      <c r="A67" s="11" t="s">
        <v>1</v>
      </c>
      <c r="B67" s="12" t="s">
        <v>18</v>
      </c>
      <c r="C67" s="13" t="s">
        <v>2</v>
      </c>
      <c r="D67" s="13" t="s">
        <v>19</v>
      </c>
      <c r="E67" s="13" t="s">
        <v>20</v>
      </c>
    </row>
    <row r="68" spans="1:5" ht="28.5">
      <c r="A68" s="14">
        <v>1</v>
      </c>
      <c r="B68" s="22" t="s">
        <v>67</v>
      </c>
      <c r="C68" s="14" t="s">
        <v>22</v>
      </c>
      <c r="D68" s="22" t="s">
        <v>68</v>
      </c>
      <c r="E68" s="23">
        <v>1426.4</v>
      </c>
    </row>
    <row r="69" spans="1:5" ht="28.5">
      <c r="A69" s="14">
        <v>2</v>
      </c>
      <c r="B69" s="22" t="s">
        <v>27</v>
      </c>
      <c r="C69" s="22" t="s">
        <v>28</v>
      </c>
      <c r="D69" s="23" t="s">
        <v>69</v>
      </c>
      <c r="E69" s="23">
        <v>967.2</v>
      </c>
    </row>
    <row r="70" spans="1:5" ht="28.5">
      <c r="A70" s="14">
        <v>3</v>
      </c>
      <c r="B70" s="22" t="s">
        <v>27</v>
      </c>
      <c r="C70" s="14" t="s">
        <v>22</v>
      </c>
      <c r="D70" s="23" t="s">
        <v>70</v>
      </c>
      <c r="E70" s="23">
        <v>2506.4</v>
      </c>
    </row>
    <row r="71" spans="1:5" ht="14.25">
      <c r="A71" s="14">
        <v>4</v>
      </c>
      <c r="B71" s="22"/>
      <c r="C71" s="14" t="s">
        <v>22</v>
      </c>
      <c r="D71" s="23"/>
      <c r="E71" s="23"/>
    </row>
    <row r="72" spans="1:5" ht="14.25">
      <c r="A72" s="14"/>
      <c r="B72" s="22"/>
      <c r="C72" s="22" t="s">
        <v>28</v>
      </c>
      <c r="D72" s="23"/>
      <c r="E72" s="23"/>
    </row>
    <row r="73" spans="1:5" ht="14.25">
      <c r="A73" s="14"/>
      <c r="B73" s="22"/>
      <c r="C73" s="22" t="s">
        <v>28</v>
      </c>
      <c r="D73" s="23"/>
      <c r="E73" s="23"/>
    </row>
    <row r="74" spans="1:5" ht="15">
      <c r="A74" s="17"/>
      <c r="B74" s="18" t="s">
        <v>25</v>
      </c>
      <c r="C74" s="17"/>
      <c r="D74" s="17"/>
      <c r="E74" s="17">
        <f>E68+E69+E70+E71+E72+E73</f>
        <v>4900</v>
      </c>
    </row>
    <row r="75" spans="1:5" ht="12.75">
      <c r="A75" s="9"/>
      <c r="B75" s="28"/>
      <c r="C75" s="9"/>
      <c r="D75" s="9"/>
      <c r="E75" s="9"/>
    </row>
    <row r="76" spans="1:5" ht="18">
      <c r="A76" s="45" t="s">
        <v>71</v>
      </c>
      <c r="B76" s="45"/>
      <c r="C76" s="45"/>
      <c r="D76" s="45"/>
      <c r="E76" s="45"/>
    </row>
    <row r="77" spans="1:5" ht="15.75">
      <c r="A77" s="11" t="s">
        <v>1</v>
      </c>
      <c r="B77" s="12" t="s">
        <v>18</v>
      </c>
      <c r="C77" s="13" t="s">
        <v>2</v>
      </c>
      <c r="D77" s="13" t="s">
        <v>19</v>
      </c>
      <c r="E77" s="13" t="s">
        <v>20</v>
      </c>
    </row>
    <row r="78" spans="1:5" ht="17.25" customHeight="1">
      <c r="A78" s="14">
        <v>1</v>
      </c>
      <c r="B78" s="27"/>
      <c r="C78" s="14" t="s">
        <v>22</v>
      </c>
      <c r="D78" s="14"/>
      <c r="E78" s="14"/>
    </row>
    <row r="79" spans="1:5" ht="13.5" customHeight="1">
      <c r="A79" s="14">
        <v>2</v>
      </c>
      <c r="B79" s="24"/>
      <c r="C79" s="14"/>
      <c r="D79" s="29"/>
      <c r="E79" s="14"/>
    </row>
    <row r="80" spans="1:5" ht="14.25">
      <c r="A80" s="14">
        <v>3</v>
      </c>
      <c r="B80" s="24"/>
      <c r="C80" s="14"/>
      <c r="D80" s="14"/>
      <c r="E80" s="14"/>
    </row>
    <row r="81" spans="1:5" ht="15">
      <c r="A81" s="17"/>
      <c r="B81" s="18" t="s">
        <v>25</v>
      </c>
      <c r="C81" s="17"/>
      <c r="D81" s="17"/>
      <c r="E81" s="17">
        <f>E78+E79+E80</f>
        <v>0</v>
      </c>
    </row>
    <row r="82" spans="1:5" ht="12.75">
      <c r="A82" s="9"/>
      <c r="B82" s="28"/>
      <c r="C82" s="9"/>
      <c r="D82" s="9"/>
      <c r="E82" s="9"/>
    </row>
    <row r="83" spans="1:5" ht="18">
      <c r="A83" s="45" t="s">
        <v>72</v>
      </c>
      <c r="B83" s="45"/>
      <c r="C83" s="45"/>
      <c r="D83" s="45"/>
      <c r="E83" s="45"/>
    </row>
    <row r="84" spans="1:5" ht="15.75">
      <c r="A84" s="11" t="s">
        <v>1</v>
      </c>
      <c r="B84" s="12" t="s">
        <v>18</v>
      </c>
      <c r="C84" s="13" t="s">
        <v>2</v>
      </c>
      <c r="D84" s="13" t="s">
        <v>19</v>
      </c>
      <c r="E84" s="13" t="s">
        <v>20</v>
      </c>
    </row>
    <row r="85" spans="1:5" ht="27.75" customHeight="1">
      <c r="A85" s="14">
        <v>1</v>
      </c>
      <c r="B85" s="22" t="s">
        <v>27</v>
      </c>
      <c r="C85" s="14" t="s">
        <v>34</v>
      </c>
      <c r="D85" s="29" t="s">
        <v>73</v>
      </c>
      <c r="E85" s="14">
        <f>7508.8</f>
        <v>7508.8</v>
      </c>
    </row>
    <row r="86" spans="1:5" ht="14.25">
      <c r="A86" s="14">
        <v>2</v>
      </c>
      <c r="B86" s="24"/>
      <c r="C86" s="14"/>
      <c r="D86" s="14"/>
      <c r="E86" s="14"/>
    </row>
    <row r="87" spans="1:5" ht="14.25">
      <c r="A87" s="14">
        <v>3</v>
      </c>
      <c r="B87" s="24"/>
      <c r="C87" s="14"/>
      <c r="D87" s="14"/>
      <c r="E87" s="14"/>
    </row>
    <row r="88" spans="1:5" ht="15">
      <c r="A88" s="17"/>
      <c r="B88" s="18" t="s">
        <v>25</v>
      </c>
      <c r="C88" s="17"/>
      <c r="D88" s="17"/>
      <c r="E88" s="17">
        <f>E85+E86+E87</f>
        <v>7508.8</v>
      </c>
    </row>
    <row r="89" spans="1:5" ht="12.75">
      <c r="A89" s="9"/>
      <c r="B89" s="28"/>
      <c r="C89" s="9"/>
      <c r="D89" s="9"/>
      <c r="E89" s="9"/>
    </row>
    <row r="90" spans="1:5" ht="18">
      <c r="A90" s="45" t="s">
        <v>74</v>
      </c>
      <c r="B90" s="45"/>
      <c r="C90" s="45"/>
      <c r="D90" s="45"/>
      <c r="E90" s="45"/>
    </row>
    <row r="91" spans="1:5" ht="15.75">
      <c r="A91" s="11" t="s">
        <v>1</v>
      </c>
      <c r="B91" s="12" t="s">
        <v>18</v>
      </c>
      <c r="C91" s="13" t="s">
        <v>2</v>
      </c>
      <c r="D91" s="13" t="s">
        <v>19</v>
      </c>
      <c r="E91" s="13" t="s">
        <v>20</v>
      </c>
    </row>
    <row r="92" spans="1:5" ht="42.75">
      <c r="A92" s="14">
        <v>1</v>
      </c>
      <c r="B92" s="24" t="s">
        <v>75</v>
      </c>
      <c r="C92" s="14" t="s">
        <v>34</v>
      </c>
      <c r="D92" s="14"/>
      <c r="E92" s="14">
        <v>82444.57</v>
      </c>
    </row>
    <row r="93" spans="1:5" ht="14.25">
      <c r="A93" s="14">
        <v>2</v>
      </c>
      <c r="B93" s="24"/>
      <c r="C93" s="14"/>
      <c r="D93" s="14"/>
      <c r="E93" s="14"/>
    </row>
    <row r="94" spans="1:5" ht="15">
      <c r="A94" s="17"/>
      <c r="B94" s="18" t="s">
        <v>25</v>
      </c>
      <c r="C94" s="17"/>
      <c r="D94" s="17"/>
      <c r="E94" s="17">
        <f>E92+E93</f>
        <v>82444.57</v>
      </c>
    </row>
    <row r="95" spans="1:5" ht="12.75">
      <c r="A95" s="9"/>
      <c r="B95" s="28"/>
      <c r="C95" s="9"/>
      <c r="D95" s="9"/>
      <c r="E95" s="9"/>
    </row>
    <row r="96" spans="1:5" ht="12.75">
      <c r="A96" s="9"/>
      <c r="B96" s="28"/>
      <c r="C96" s="9"/>
      <c r="D96" s="9"/>
      <c r="E96" s="9"/>
    </row>
    <row r="97" spans="1:5" ht="32.25" customHeight="1">
      <c r="A97" s="30"/>
      <c r="B97" s="31" t="s">
        <v>76</v>
      </c>
      <c r="C97" s="30"/>
      <c r="D97" s="30"/>
      <c r="E97" s="30">
        <f>E5+E14+E20+E29+E35+E42+E52+E64+E74+E81+E88+E94</f>
        <v>280890.45999999996</v>
      </c>
    </row>
  </sheetData>
  <sheetProtection selectLockedCells="1" selectUnlockedCells="1"/>
  <mergeCells count="12">
    <mergeCell ref="A45:E45"/>
    <mergeCell ref="A54:E54"/>
    <mergeCell ref="A66:E66"/>
    <mergeCell ref="A76:E76"/>
    <mergeCell ref="A83:E83"/>
    <mergeCell ref="A90:E90"/>
    <mergeCell ref="A1:E1"/>
    <mergeCell ref="A7:E7"/>
    <mergeCell ref="A16:E16"/>
    <mergeCell ref="A22:E22"/>
    <mergeCell ref="A30:E30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3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zoomScalePageLayoutView="0" workbookViewId="0" topLeftCell="A91">
      <selection activeCell="E111" sqref="E111"/>
    </sheetView>
  </sheetViews>
  <sheetFormatPr defaultColWidth="11.57421875" defaultRowHeight="12.75"/>
  <cols>
    <col min="1" max="1" width="8.7109375" style="0" customWidth="1"/>
    <col min="2" max="2" width="48.421875" style="10" customWidth="1"/>
    <col min="3" max="3" width="23.57421875" style="0" customWidth="1"/>
    <col min="4" max="4" width="39.28125" style="0" customWidth="1"/>
    <col min="5" max="5" width="20.00390625" style="0" customWidth="1"/>
  </cols>
  <sheetData>
    <row r="1" spans="1:5" ht="20.25" customHeight="1">
      <c r="A1" s="48" t="s">
        <v>77</v>
      </c>
      <c r="B1" s="48"/>
      <c r="C1" s="48"/>
      <c r="D1" s="48"/>
      <c r="E1" s="48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21" customHeight="1">
      <c r="A3" s="14">
        <v>1</v>
      </c>
      <c r="B3" s="16" t="s">
        <v>78</v>
      </c>
      <c r="C3" s="14" t="s">
        <v>79</v>
      </c>
      <c r="D3" s="14"/>
      <c r="E3" s="14">
        <f>6324.95</f>
        <v>6324.95</v>
      </c>
    </row>
    <row r="4" spans="1:5" ht="27.75" customHeight="1">
      <c r="A4" s="14">
        <v>2</v>
      </c>
      <c r="B4" s="32" t="s">
        <v>80</v>
      </c>
      <c r="C4" s="22" t="s">
        <v>24</v>
      </c>
      <c r="D4" s="23" t="s">
        <v>81</v>
      </c>
      <c r="E4" s="23">
        <f>808.67</f>
        <v>808.67</v>
      </c>
    </row>
    <row r="5" spans="1:5" ht="14.25">
      <c r="A5" s="14">
        <v>3</v>
      </c>
      <c r="B5" s="32" t="s">
        <v>82</v>
      </c>
      <c r="C5" s="14" t="s">
        <v>22</v>
      </c>
      <c r="D5" s="14" t="s">
        <v>83</v>
      </c>
      <c r="E5" s="14">
        <f>1247.14</f>
        <v>1247.14</v>
      </c>
    </row>
    <row r="6" spans="1:5" ht="14.25">
      <c r="A6" s="14">
        <v>4</v>
      </c>
      <c r="B6" s="32" t="s">
        <v>84</v>
      </c>
      <c r="C6" s="14" t="s">
        <v>22</v>
      </c>
      <c r="D6" s="14"/>
      <c r="E6" s="14">
        <f>155.8925</f>
        <v>155.8925</v>
      </c>
    </row>
    <row r="7" spans="1:5" ht="14.25">
      <c r="A7" s="14">
        <v>5</v>
      </c>
      <c r="B7" s="15"/>
      <c r="C7" s="14" t="s">
        <v>22</v>
      </c>
      <c r="D7" s="14"/>
      <c r="E7" s="14"/>
    </row>
    <row r="8" spans="1:5" ht="14.25">
      <c r="A8" s="14">
        <v>6</v>
      </c>
      <c r="B8" s="15"/>
      <c r="C8" s="14"/>
      <c r="D8" s="14"/>
      <c r="E8" s="14"/>
    </row>
    <row r="9" spans="1:5" ht="15">
      <c r="A9" s="17"/>
      <c r="B9" s="18" t="s">
        <v>25</v>
      </c>
      <c r="C9" s="17"/>
      <c r="D9" s="17"/>
      <c r="E9" s="17">
        <f>SUM(E3:E8)</f>
        <v>8536.6525</v>
      </c>
    </row>
    <row r="10" spans="1:5" ht="12.75">
      <c r="A10" s="9"/>
      <c r="B10" s="28"/>
      <c r="C10" s="9"/>
      <c r="D10" s="9"/>
      <c r="E10" s="9"/>
    </row>
    <row r="11" spans="1:5" ht="20.25" customHeight="1">
      <c r="A11" s="49" t="s">
        <v>85</v>
      </c>
      <c r="B11" s="49"/>
      <c r="C11" s="49"/>
      <c r="D11" s="49"/>
      <c r="E11" s="49"/>
    </row>
    <row r="12" spans="1:5" ht="15.75">
      <c r="A12" s="11" t="s">
        <v>1</v>
      </c>
      <c r="B12" s="12" t="s">
        <v>18</v>
      </c>
      <c r="C12" s="13" t="s">
        <v>2</v>
      </c>
      <c r="D12" s="13" t="s">
        <v>19</v>
      </c>
      <c r="E12" s="13" t="s">
        <v>20</v>
      </c>
    </row>
    <row r="13" spans="1:5" ht="14.25">
      <c r="A13" s="14">
        <v>1</v>
      </c>
      <c r="B13" s="32" t="s">
        <v>84</v>
      </c>
      <c r="C13" s="22" t="s">
        <v>24</v>
      </c>
      <c r="D13" s="23"/>
      <c r="E13" s="23">
        <f>155.8925</f>
        <v>155.8925</v>
      </c>
    </row>
    <row r="14" spans="1:5" ht="14.25">
      <c r="A14" s="14">
        <v>2</v>
      </c>
      <c r="B14" s="15" t="s">
        <v>82</v>
      </c>
      <c r="C14" s="14" t="s">
        <v>22</v>
      </c>
      <c r="D14" s="14" t="s">
        <v>83</v>
      </c>
      <c r="E14" s="14">
        <f>1247.14</f>
        <v>1247.14</v>
      </c>
    </row>
    <row r="15" spans="1:5" ht="36.75" customHeight="1">
      <c r="A15" s="14">
        <v>3</v>
      </c>
      <c r="B15" s="21" t="s">
        <v>86</v>
      </c>
      <c r="C15" s="22" t="s">
        <v>24</v>
      </c>
      <c r="D15" s="24"/>
      <c r="E15" s="14">
        <f>2501.01</f>
        <v>2501.01</v>
      </c>
    </row>
    <row r="16" spans="1:5" ht="14.25">
      <c r="A16" s="14">
        <v>4</v>
      </c>
      <c r="B16" s="22"/>
      <c r="C16" s="14" t="s">
        <v>22</v>
      </c>
      <c r="D16" s="14"/>
      <c r="E16" s="14"/>
    </row>
    <row r="17" spans="1:5" ht="15">
      <c r="A17" s="17"/>
      <c r="B17" s="18" t="s">
        <v>25</v>
      </c>
      <c r="C17" s="17"/>
      <c r="D17" s="17"/>
      <c r="E17" s="17">
        <f>E13+E14+E15+E16</f>
        <v>3904.0425000000005</v>
      </c>
    </row>
    <row r="18" spans="1:5" ht="12.75">
      <c r="A18" s="9"/>
      <c r="B18" s="28"/>
      <c r="C18" s="9"/>
      <c r="D18" s="9"/>
      <c r="E18" s="9"/>
    </row>
    <row r="19" spans="1:5" s="33" customFormat="1" ht="17.25" customHeight="1">
      <c r="A19" s="50" t="s">
        <v>32</v>
      </c>
      <c r="B19" s="50"/>
      <c r="C19" s="50"/>
      <c r="D19" s="50"/>
      <c r="E19" s="50"/>
    </row>
    <row r="20" spans="1:5" ht="15.75">
      <c r="A20" s="11" t="s">
        <v>1</v>
      </c>
      <c r="B20" s="12" t="s">
        <v>18</v>
      </c>
      <c r="C20" s="13" t="s">
        <v>2</v>
      </c>
      <c r="D20" s="13" t="s">
        <v>19</v>
      </c>
      <c r="E20" s="13" t="s">
        <v>20</v>
      </c>
    </row>
    <row r="21" spans="1:5" ht="28.5">
      <c r="A21" s="14">
        <v>1</v>
      </c>
      <c r="B21" s="15" t="s">
        <v>87</v>
      </c>
      <c r="C21" s="14" t="s">
        <v>22</v>
      </c>
      <c r="D21" s="14" t="s">
        <v>88</v>
      </c>
      <c r="E21" s="14">
        <f>614.82</f>
        <v>614.82</v>
      </c>
    </row>
    <row r="22" spans="1:5" ht="14.25">
      <c r="A22" s="14">
        <v>2</v>
      </c>
      <c r="B22" s="32" t="s">
        <v>89</v>
      </c>
      <c r="C22" s="22" t="s">
        <v>24</v>
      </c>
      <c r="D22" s="23" t="s">
        <v>90</v>
      </c>
      <c r="E22" s="23">
        <f>6659.98</f>
        <v>6659.98</v>
      </c>
    </row>
    <row r="23" spans="1:5" ht="14.25">
      <c r="A23" s="14">
        <v>3</v>
      </c>
      <c r="B23" s="21" t="s">
        <v>91</v>
      </c>
      <c r="C23" s="22" t="s">
        <v>79</v>
      </c>
      <c r="D23" s="23" t="s">
        <v>92</v>
      </c>
      <c r="E23" s="23">
        <f>577.45</f>
        <v>577.45</v>
      </c>
    </row>
    <row r="24" spans="1:5" ht="20.25" customHeight="1">
      <c r="A24" s="14">
        <v>4</v>
      </c>
      <c r="B24" s="32" t="s">
        <v>84</v>
      </c>
      <c r="C24" s="22" t="s">
        <v>79</v>
      </c>
      <c r="D24" s="22"/>
      <c r="E24" s="23">
        <f>155.8925</f>
        <v>155.8925</v>
      </c>
    </row>
    <row r="25" spans="1:5" ht="14.25">
      <c r="A25" s="14">
        <v>5</v>
      </c>
      <c r="B25" s="15" t="s">
        <v>82</v>
      </c>
      <c r="C25" s="22" t="s">
        <v>79</v>
      </c>
      <c r="D25" s="14" t="s">
        <v>83</v>
      </c>
      <c r="E25" s="14">
        <f>1247.14</f>
        <v>1247.14</v>
      </c>
    </row>
    <row r="26" spans="1:5" ht="15">
      <c r="A26" s="17"/>
      <c r="B26" s="18" t="s">
        <v>25</v>
      </c>
      <c r="C26" s="17"/>
      <c r="D26" s="17"/>
      <c r="E26" s="17">
        <f>E21+E22+E23+E24+E25</f>
        <v>9255.2825</v>
      </c>
    </row>
    <row r="27" spans="1:5" ht="12.75">
      <c r="A27" s="9"/>
      <c r="B27" s="28"/>
      <c r="C27" s="9"/>
      <c r="D27" s="9"/>
      <c r="E27" s="9"/>
    </row>
    <row r="28" spans="1:5" s="33" customFormat="1" ht="18">
      <c r="A28" s="50" t="s">
        <v>93</v>
      </c>
      <c r="B28" s="50"/>
      <c r="C28" s="50"/>
      <c r="D28" s="50"/>
      <c r="E28" s="50"/>
    </row>
    <row r="29" spans="1:5" ht="15.75">
      <c r="A29" s="11" t="s">
        <v>1</v>
      </c>
      <c r="B29" s="12" t="s">
        <v>18</v>
      </c>
      <c r="C29" s="13" t="s">
        <v>2</v>
      </c>
      <c r="D29" s="13" t="s">
        <v>19</v>
      </c>
      <c r="E29" s="13" t="s">
        <v>20</v>
      </c>
    </row>
    <row r="30" spans="1:5" ht="14.25">
      <c r="A30" s="14">
        <v>1</v>
      </c>
      <c r="B30" s="32" t="s">
        <v>84</v>
      </c>
      <c r="C30" s="14" t="s">
        <v>22</v>
      </c>
      <c r="D30" s="14"/>
      <c r="E30" s="14">
        <v>155.89</v>
      </c>
    </row>
    <row r="31" spans="1:5" ht="14.25">
      <c r="A31" s="14">
        <v>2</v>
      </c>
      <c r="B31" s="15" t="s">
        <v>82</v>
      </c>
      <c r="C31" s="22" t="s">
        <v>24</v>
      </c>
      <c r="D31" s="14" t="s">
        <v>83</v>
      </c>
      <c r="E31" s="14">
        <f>1247.14</f>
        <v>1247.14</v>
      </c>
    </row>
    <row r="32" spans="1:5" ht="20.25" customHeight="1">
      <c r="A32" s="14">
        <v>3</v>
      </c>
      <c r="B32" s="22" t="s">
        <v>80</v>
      </c>
      <c r="C32" s="14" t="s">
        <v>28</v>
      </c>
      <c r="D32" s="14" t="s">
        <v>94</v>
      </c>
      <c r="E32" s="14">
        <v>1442.76</v>
      </c>
    </row>
    <row r="33" spans="1:5" ht="40.5" customHeight="1">
      <c r="A33" s="14">
        <v>4</v>
      </c>
      <c r="B33" s="21" t="s">
        <v>95</v>
      </c>
      <c r="C33" s="14" t="s">
        <v>79</v>
      </c>
      <c r="D33" s="14"/>
      <c r="E33" s="14">
        <v>1083.18</v>
      </c>
    </row>
    <row r="34" spans="1:5" ht="14.25">
      <c r="A34" s="14">
        <v>5</v>
      </c>
      <c r="B34" s="21"/>
      <c r="C34" s="14"/>
      <c r="D34" s="14"/>
      <c r="E34" s="14"/>
    </row>
    <row r="35" spans="1:5" ht="14.25">
      <c r="A35" s="14">
        <v>6</v>
      </c>
      <c r="B35" s="24"/>
      <c r="C35" s="14"/>
      <c r="D35" s="14"/>
      <c r="E35" s="14"/>
    </row>
    <row r="36" spans="1:5" ht="15">
      <c r="A36" s="17"/>
      <c r="B36" s="18" t="s">
        <v>25</v>
      </c>
      <c r="C36" s="17"/>
      <c r="D36" s="17"/>
      <c r="E36" s="17">
        <f>E31+E34+E32+E33+E30+E35</f>
        <v>3928.97</v>
      </c>
    </row>
    <row r="37" spans="1:5" s="33" customFormat="1" ht="18">
      <c r="A37" s="51" t="s">
        <v>96</v>
      </c>
      <c r="B37" s="51"/>
      <c r="C37" s="51"/>
      <c r="D37" s="51"/>
      <c r="E37" s="51"/>
    </row>
    <row r="38" spans="1:5" ht="15.75">
      <c r="A38" s="11" t="s">
        <v>1</v>
      </c>
      <c r="B38" s="12" t="s">
        <v>18</v>
      </c>
      <c r="C38" s="13" t="s">
        <v>2</v>
      </c>
      <c r="D38" s="13" t="s">
        <v>19</v>
      </c>
      <c r="E38" s="13" t="s">
        <v>20</v>
      </c>
    </row>
    <row r="39" spans="1:5" ht="14.25">
      <c r="A39" s="14">
        <v>1</v>
      </c>
      <c r="B39" s="32" t="s">
        <v>84</v>
      </c>
      <c r="C39" s="22" t="s">
        <v>28</v>
      </c>
      <c r="D39" s="23"/>
      <c r="E39" s="14">
        <v>155.89</v>
      </c>
    </row>
    <row r="40" spans="1:5" ht="20.25" customHeight="1">
      <c r="A40" s="14">
        <v>2</v>
      </c>
      <c r="B40" s="15" t="s">
        <v>82</v>
      </c>
      <c r="C40" s="14" t="s">
        <v>28</v>
      </c>
      <c r="D40" s="14" t="s">
        <v>83</v>
      </c>
      <c r="E40" s="14">
        <f>1247.14</f>
        <v>1247.14</v>
      </c>
    </row>
    <row r="41" spans="1:5" ht="14.25">
      <c r="A41" s="14">
        <v>3</v>
      </c>
      <c r="B41" s="32" t="s">
        <v>97</v>
      </c>
      <c r="C41" s="22" t="s">
        <v>28</v>
      </c>
      <c r="D41" s="23" t="s">
        <v>98</v>
      </c>
      <c r="E41" s="23">
        <v>1543.45</v>
      </c>
    </row>
    <row r="42" spans="1:5" ht="14.25">
      <c r="A42" s="14">
        <v>4</v>
      </c>
      <c r="B42" s="32"/>
      <c r="C42" s="14" t="s">
        <v>28</v>
      </c>
      <c r="D42" s="23"/>
      <c r="E42" s="23"/>
    </row>
    <row r="43" spans="1:5" ht="14.25">
      <c r="A43" s="14"/>
      <c r="B43" s="32"/>
      <c r="C43" s="22"/>
      <c r="D43" s="23"/>
      <c r="E43" s="23"/>
    </row>
    <row r="44" spans="1:5" ht="14.25">
      <c r="A44" s="14">
        <v>6</v>
      </c>
      <c r="B44" s="32"/>
      <c r="C44" s="14" t="s">
        <v>28</v>
      </c>
      <c r="D44" s="23"/>
      <c r="E44" s="23"/>
    </row>
    <row r="45" spans="1:5" ht="14.25">
      <c r="A45" s="14">
        <v>7</v>
      </c>
      <c r="B45" s="15"/>
      <c r="C45" s="22"/>
      <c r="D45" s="14"/>
      <c r="E45" s="14"/>
    </row>
    <row r="46" spans="1:5" ht="15">
      <c r="A46" s="17"/>
      <c r="B46" s="18" t="s">
        <v>25</v>
      </c>
      <c r="C46" s="17"/>
      <c r="D46" s="17"/>
      <c r="E46" s="17">
        <f>E40+E43+E41+E42+E39+E44+E45</f>
        <v>2946.48</v>
      </c>
    </row>
    <row r="47" spans="1:5" ht="18">
      <c r="A47" s="47" t="s">
        <v>99</v>
      </c>
      <c r="B47" s="47"/>
      <c r="C47" s="47"/>
      <c r="D47" s="47"/>
      <c r="E47" s="47"/>
    </row>
    <row r="48" spans="1:5" ht="15.75">
      <c r="A48" s="11" t="s">
        <v>1</v>
      </c>
      <c r="B48" s="12" t="s">
        <v>18</v>
      </c>
      <c r="C48" s="13" t="s">
        <v>2</v>
      </c>
      <c r="D48" s="13" t="s">
        <v>19</v>
      </c>
      <c r="E48" s="13" t="s">
        <v>20</v>
      </c>
    </row>
    <row r="49" spans="1:5" ht="14.25">
      <c r="A49" s="14">
        <v>1</v>
      </c>
      <c r="B49" s="32" t="s">
        <v>84</v>
      </c>
      <c r="C49" s="22" t="s">
        <v>28</v>
      </c>
      <c r="D49" s="23"/>
      <c r="E49" s="14">
        <v>155.89</v>
      </c>
    </row>
    <row r="50" spans="1:5" ht="21" customHeight="1">
      <c r="A50" s="14">
        <v>2</v>
      </c>
      <c r="B50" s="15" t="s">
        <v>82</v>
      </c>
      <c r="C50" s="22" t="s">
        <v>22</v>
      </c>
      <c r="D50" s="14" t="s">
        <v>83</v>
      </c>
      <c r="E50" s="14">
        <f>1247.14</f>
        <v>1247.14</v>
      </c>
    </row>
    <row r="51" spans="1:5" ht="14.25">
      <c r="A51" s="14">
        <v>3</v>
      </c>
      <c r="B51" s="24" t="s">
        <v>100</v>
      </c>
      <c r="C51" s="14" t="s">
        <v>79</v>
      </c>
      <c r="D51" s="14"/>
      <c r="E51" s="14">
        <v>1076.03</v>
      </c>
    </row>
    <row r="52" spans="1:5" ht="14.25">
      <c r="A52" s="14">
        <v>4</v>
      </c>
      <c r="B52" s="22"/>
      <c r="C52" s="14"/>
      <c r="D52" s="23"/>
      <c r="E52" s="23"/>
    </row>
    <row r="53" spans="1:5" ht="14.25">
      <c r="A53" s="14"/>
      <c r="B53" s="22"/>
      <c r="C53" s="14"/>
      <c r="D53" s="23"/>
      <c r="E53" s="23"/>
    </row>
    <row r="54" spans="1:5" ht="14.25">
      <c r="A54" s="14"/>
      <c r="B54" s="22"/>
      <c r="C54" s="22"/>
      <c r="D54" s="23"/>
      <c r="E54" s="23"/>
    </row>
    <row r="55" spans="1:5" ht="15">
      <c r="A55" s="17"/>
      <c r="B55" s="18" t="s">
        <v>25</v>
      </c>
      <c r="C55" s="17"/>
      <c r="D55" s="17"/>
      <c r="E55" s="17">
        <f>E50+E54+E51+E52+E49</f>
        <v>2479.06</v>
      </c>
    </row>
    <row r="57" spans="1:5" ht="18">
      <c r="A57" s="47" t="s">
        <v>48</v>
      </c>
      <c r="B57" s="47"/>
      <c r="C57" s="47"/>
      <c r="D57" s="47"/>
      <c r="E57" s="47"/>
    </row>
    <row r="58" spans="1:5" ht="15.75">
      <c r="A58" s="11" t="s">
        <v>1</v>
      </c>
      <c r="B58" s="12" t="s">
        <v>18</v>
      </c>
      <c r="C58" s="13" t="s">
        <v>2</v>
      </c>
      <c r="D58" s="13" t="s">
        <v>19</v>
      </c>
      <c r="E58" s="13" t="s">
        <v>20</v>
      </c>
    </row>
    <row r="59" spans="1:5" ht="14.25">
      <c r="A59" s="14">
        <v>1</v>
      </c>
      <c r="B59" s="22" t="s">
        <v>82</v>
      </c>
      <c r="C59" s="14" t="s">
        <v>28</v>
      </c>
      <c r="D59" s="14" t="s">
        <v>83</v>
      </c>
      <c r="E59" s="14">
        <v>1247.14</v>
      </c>
    </row>
    <row r="60" spans="1:5" ht="18" customHeight="1">
      <c r="A60" s="14">
        <v>2</v>
      </c>
      <c r="B60" s="22" t="s">
        <v>84</v>
      </c>
      <c r="C60" s="22" t="s">
        <v>28</v>
      </c>
      <c r="D60" s="23"/>
      <c r="E60" s="14">
        <v>155.89</v>
      </c>
    </row>
    <row r="61" spans="1:5" ht="35.25" customHeight="1">
      <c r="A61" s="14">
        <v>3</v>
      </c>
      <c r="B61" s="22"/>
      <c r="C61" s="22"/>
      <c r="D61" s="23"/>
      <c r="E61" s="23"/>
    </row>
    <row r="62" spans="1:5" ht="14.25">
      <c r="A62" s="14">
        <v>4</v>
      </c>
      <c r="B62" s="22"/>
      <c r="C62" s="22"/>
      <c r="D62" s="23"/>
      <c r="E62" s="23"/>
    </row>
    <row r="63" spans="1:5" ht="14.25">
      <c r="A63" s="14">
        <v>5</v>
      </c>
      <c r="B63" s="22"/>
      <c r="C63" s="22"/>
      <c r="D63" s="26"/>
      <c r="E63" s="23"/>
    </row>
    <row r="64" spans="1:5" ht="14.25">
      <c r="A64" s="14">
        <v>6</v>
      </c>
      <c r="B64" s="22"/>
      <c r="C64" s="22"/>
      <c r="D64" s="23"/>
      <c r="E64" s="23"/>
    </row>
    <row r="65" spans="1:5" ht="15">
      <c r="A65" s="17"/>
      <c r="B65" s="18" t="s">
        <v>25</v>
      </c>
      <c r="C65" s="17"/>
      <c r="D65" s="17"/>
      <c r="E65" s="17">
        <f>E60+E63+E61+E62+E59</f>
        <v>1403.0300000000002</v>
      </c>
    </row>
    <row r="67" spans="1:5" ht="18">
      <c r="A67" s="47" t="s">
        <v>54</v>
      </c>
      <c r="B67" s="47"/>
      <c r="C67" s="47"/>
      <c r="D67" s="47"/>
      <c r="E67" s="47"/>
    </row>
    <row r="68" spans="1:5" ht="15.75">
      <c r="A68" s="11" t="s">
        <v>1</v>
      </c>
      <c r="B68" s="12" t="s">
        <v>18</v>
      </c>
      <c r="C68" s="13" t="s">
        <v>2</v>
      </c>
      <c r="D68" s="13" t="s">
        <v>19</v>
      </c>
      <c r="E68" s="13" t="s">
        <v>20</v>
      </c>
    </row>
    <row r="69" spans="1:5" ht="28.5">
      <c r="A69" s="14">
        <v>1</v>
      </c>
      <c r="B69" s="27" t="s">
        <v>101</v>
      </c>
      <c r="C69" s="22" t="s">
        <v>28</v>
      </c>
      <c r="D69" s="14" t="s">
        <v>102</v>
      </c>
      <c r="E69" s="14">
        <v>382.95</v>
      </c>
    </row>
    <row r="70" spans="1:5" ht="27" customHeight="1">
      <c r="A70" s="14">
        <v>2</v>
      </c>
      <c r="B70" s="22" t="s">
        <v>101</v>
      </c>
      <c r="C70" s="22" t="s">
        <v>22</v>
      </c>
      <c r="D70" s="22" t="s">
        <v>103</v>
      </c>
      <c r="E70" s="22">
        <v>382.95</v>
      </c>
    </row>
    <row r="71" spans="1:5" ht="14.25">
      <c r="A71" s="14">
        <v>3</v>
      </c>
      <c r="B71" s="22" t="s">
        <v>82</v>
      </c>
      <c r="C71" s="22" t="s">
        <v>79</v>
      </c>
      <c r="D71" s="23" t="s">
        <v>83</v>
      </c>
      <c r="E71" s="14">
        <v>1247.14</v>
      </c>
    </row>
    <row r="72" spans="1:5" ht="14.25">
      <c r="A72" s="14">
        <v>4</v>
      </c>
      <c r="B72" s="22" t="s">
        <v>84</v>
      </c>
      <c r="C72" s="22" t="s">
        <v>79</v>
      </c>
      <c r="D72" s="23"/>
      <c r="E72" s="14">
        <v>155.89</v>
      </c>
    </row>
    <row r="73" spans="1:5" ht="14.25">
      <c r="A73" s="14">
        <v>5</v>
      </c>
      <c r="B73" s="22"/>
      <c r="C73" s="22"/>
      <c r="D73" s="23"/>
      <c r="E73" s="23"/>
    </row>
    <row r="74" spans="1:5" ht="15">
      <c r="A74" s="17"/>
      <c r="B74" s="18" t="s">
        <v>25</v>
      </c>
      <c r="C74" s="17"/>
      <c r="D74" s="17"/>
      <c r="E74" s="17">
        <f>E70+E73+E71+E72+E69</f>
        <v>2168.93</v>
      </c>
    </row>
    <row r="76" spans="1:5" ht="18">
      <c r="A76" s="47" t="s">
        <v>66</v>
      </c>
      <c r="B76" s="47"/>
      <c r="C76" s="47"/>
      <c r="D76" s="47"/>
      <c r="E76" s="47"/>
    </row>
    <row r="77" spans="1:5" ht="15.75">
      <c r="A77" s="11" t="s">
        <v>1</v>
      </c>
      <c r="B77" s="12" t="s">
        <v>18</v>
      </c>
      <c r="C77" s="13" t="s">
        <v>2</v>
      </c>
      <c r="D77" s="13" t="s">
        <v>19</v>
      </c>
      <c r="E77" s="13" t="s">
        <v>20</v>
      </c>
    </row>
    <row r="78" spans="1:5" ht="14.25">
      <c r="A78" s="14">
        <v>1</v>
      </c>
      <c r="B78" s="22" t="s">
        <v>82</v>
      </c>
      <c r="C78" s="22" t="s">
        <v>79</v>
      </c>
      <c r="D78" s="24" t="s">
        <v>83</v>
      </c>
      <c r="E78" s="14">
        <v>1247.14</v>
      </c>
    </row>
    <row r="79" spans="1:5" ht="21" customHeight="1">
      <c r="A79" s="14">
        <v>2</v>
      </c>
      <c r="B79" s="22" t="s">
        <v>84</v>
      </c>
      <c r="C79" s="22" t="s">
        <v>79</v>
      </c>
      <c r="D79" s="23"/>
      <c r="E79" s="14">
        <v>155.89</v>
      </c>
    </row>
    <row r="80" spans="1:5" ht="21" customHeight="1">
      <c r="A80" s="14">
        <v>3</v>
      </c>
      <c r="B80" s="22" t="s">
        <v>104</v>
      </c>
      <c r="C80" s="22" t="s">
        <v>79</v>
      </c>
      <c r="D80" s="24"/>
      <c r="E80" s="24">
        <v>3217.38</v>
      </c>
    </row>
    <row r="81" spans="1:5" ht="28.5">
      <c r="A81" s="14">
        <v>4</v>
      </c>
      <c r="B81" s="24" t="s">
        <v>105</v>
      </c>
      <c r="C81" s="22" t="s">
        <v>28</v>
      </c>
      <c r="D81" s="14"/>
      <c r="E81" s="14">
        <v>3435</v>
      </c>
    </row>
    <row r="82" spans="1:5" ht="14.25">
      <c r="A82" s="14">
        <v>5</v>
      </c>
      <c r="B82" s="22"/>
      <c r="C82" s="22" t="s">
        <v>22</v>
      </c>
      <c r="D82" s="22"/>
      <c r="E82" s="22"/>
    </row>
    <row r="83" spans="1:5" ht="15">
      <c r="A83" s="17"/>
      <c r="B83" s="18" t="s">
        <v>25</v>
      </c>
      <c r="C83" s="17"/>
      <c r="D83" s="17"/>
      <c r="E83" s="17">
        <f>E79+E82+E80+E81+E78</f>
        <v>8055.410000000001</v>
      </c>
    </row>
    <row r="85" spans="1:5" ht="18">
      <c r="A85" s="47" t="s">
        <v>71</v>
      </c>
      <c r="B85" s="47"/>
      <c r="C85" s="47"/>
      <c r="D85" s="47"/>
      <c r="E85" s="47"/>
    </row>
    <row r="86" spans="1:5" ht="15.75">
      <c r="A86" s="11" t="s">
        <v>1</v>
      </c>
      <c r="B86" s="12" t="s">
        <v>18</v>
      </c>
      <c r="C86" s="13" t="s">
        <v>2</v>
      </c>
      <c r="D86" s="13" t="s">
        <v>19</v>
      </c>
      <c r="E86" s="13" t="s">
        <v>20</v>
      </c>
    </row>
    <row r="87" spans="1:5" ht="14.25">
      <c r="A87" s="14">
        <v>1</v>
      </c>
      <c r="B87" s="22" t="s">
        <v>82</v>
      </c>
      <c r="C87" s="14" t="s">
        <v>22</v>
      </c>
      <c r="D87" s="14" t="s">
        <v>83</v>
      </c>
      <c r="E87" s="14">
        <v>1247.14</v>
      </c>
    </row>
    <row r="88" spans="1:5" ht="14.25">
      <c r="A88" s="14">
        <v>2</v>
      </c>
      <c r="B88" s="22" t="s">
        <v>84</v>
      </c>
      <c r="C88" s="34" t="s">
        <v>79</v>
      </c>
      <c r="D88" s="22"/>
      <c r="E88" s="14">
        <v>155.89</v>
      </c>
    </row>
    <row r="89" spans="1:5" ht="28.5">
      <c r="A89" s="14">
        <v>3</v>
      </c>
      <c r="B89" s="24" t="s">
        <v>106</v>
      </c>
      <c r="C89" s="22" t="s">
        <v>79</v>
      </c>
      <c r="D89" s="14" t="s">
        <v>55</v>
      </c>
      <c r="E89" s="14">
        <v>930.72</v>
      </c>
    </row>
    <row r="90" spans="1:5" ht="14.25">
      <c r="A90" s="14">
        <v>4</v>
      </c>
      <c r="B90" s="24"/>
      <c r="C90" s="22" t="s">
        <v>28</v>
      </c>
      <c r="D90" s="14"/>
      <c r="E90" s="14"/>
    </row>
    <row r="91" spans="1:5" ht="14.25">
      <c r="A91" s="14">
        <v>5</v>
      </c>
      <c r="B91" s="22"/>
      <c r="C91" s="22" t="s">
        <v>22</v>
      </c>
      <c r="D91" s="22"/>
      <c r="E91" s="22"/>
    </row>
    <row r="92" spans="1:5" ht="14.25">
      <c r="A92" s="14">
        <v>6</v>
      </c>
      <c r="B92" s="22"/>
      <c r="C92" s="14"/>
      <c r="D92" s="23"/>
      <c r="E92" s="23"/>
    </row>
    <row r="93" spans="1:5" ht="15">
      <c r="A93" s="17"/>
      <c r="B93" s="18" t="s">
        <v>25</v>
      </c>
      <c r="C93" s="17"/>
      <c r="D93" s="17"/>
      <c r="E93" s="17">
        <f>E88+E91+E89+E90+E87</f>
        <v>2333.75</v>
      </c>
    </row>
    <row r="95" spans="1:5" ht="18">
      <c r="A95" s="47" t="s">
        <v>107</v>
      </c>
      <c r="B95" s="47"/>
      <c r="C95" s="47"/>
      <c r="D95" s="47"/>
      <c r="E95" s="47"/>
    </row>
    <row r="96" spans="1:5" ht="15.75">
      <c r="A96" s="11" t="s">
        <v>1</v>
      </c>
      <c r="B96" s="12" t="s">
        <v>18</v>
      </c>
      <c r="C96" s="13" t="s">
        <v>2</v>
      </c>
      <c r="D96" s="13" t="s">
        <v>19</v>
      </c>
      <c r="E96" s="13" t="s">
        <v>20</v>
      </c>
    </row>
    <row r="97" spans="1:5" ht="19.5" customHeight="1">
      <c r="A97" s="14">
        <v>1</v>
      </c>
      <c r="B97" s="22" t="s">
        <v>82</v>
      </c>
      <c r="C97" s="22" t="s">
        <v>28</v>
      </c>
      <c r="D97" s="14" t="s">
        <v>83</v>
      </c>
      <c r="E97" s="14">
        <v>1247.14</v>
      </c>
    </row>
    <row r="98" spans="1:5" ht="14.25">
      <c r="A98" s="14">
        <v>2</v>
      </c>
      <c r="B98" s="22" t="s">
        <v>84</v>
      </c>
      <c r="C98" s="22" t="s">
        <v>28</v>
      </c>
      <c r="D98" s="14"/>
      <c r="E98" s="14">
        <v>155.89</v>
      </c>
    </row>
    <row r="99" spans="1:5" ht="42.75" customHeight="1">
      <c r="A99" s="14">
        <v>3</v>
      </c>
      <c r="B99" s="22" t="s">
        <v>108</v>
      </c>
      <c r="C99" s="22" t="s">
        <v>22</v>
      </c>
      <c r="D99" s="22" t="s">
        <v>109</v>
      </c>
      <c r="E99" s="22">
        <f>2683.83</f>
        <v>2683.83</v>
      </c>
    </row>
    <row r="100" spans="1:5" ht="28.5">
      <c r="A100" s="14">
        <v>4</v>
      </c>
      <c r="B100" s="22" t="s">
        <v>110</v>
      </c>
      <c r="C100" s="22" t="s">
        <v>28</v>
      </c>
      <c r="D100" s="23"/>
      <c r="E100" s="23">
        <f>928.87</f>
        <v>928.87</v>
      </c>
    </row>
    <row r="101" spans="1:5" ht="14.25">
      <c r="A101" s="14">
        <v>5</v>
      </c>
      <c r="B101" s="22"/>
      <c r="C101" s="22" t="s">
        <v>28</v>
      </c>
      <c r="D101" s="23"/>
      <c r="E101" s="23"/>
    </row>
    <row r="102" spans="1:5" ht="14.25">
      <c r="A102" s="14">
        <v>6</v>
      </c>
      <c r="B102" s="22"/>
      <c r="C102" s="22" t="s">
        <v>22</v>
      </c>
      <c r="D102" s="23"/>
      <c r="E102" s="23"/>
    </row>
    <row r="103" spans="1:5" ht="15">
      <c r="A103" s="17"/>
      <c r="B103" s="18" t="s">
        <v>25</v>
      </c>
      <c r="C103" s="17"/>
      <c r="D103" s="17"/>
      <c r="E103" s="17">
        <f>SUM(E97:E102)</f>
        <v>5015.7300000000005</v>
      </c>
    </row>
    <row r="105" spans="1:5" ht="18">
      <c r="A105" s="47" t="s">
        <v>111</v>
      </c>
      <c r="B105" s="47"/>
      <c r="C105" s="47"/>
      <c r="D105" s="47"/>
      <c r="E105" s="47"/>
    </row>
    <row r="106" spans="1:5" ht="15.75">
      <c r="A106" s="11" t="s">
        <v>1</v>
      </c>
      <c r="B106" s="12" t="s">
        <v>18</v>
      </c>
      <c r="C106" s="13" t="s">
        <v>2</v>
      </c>
      <c r="D106" s="13" t="s">
        <v>19</v>
      </c>
      <c r="E106" s="13" t="s">
        <v>20</v>
      </c>
    </row>
    <row r="107" spans="1:5" ht="14.25">
      <c r="A107" s="14">
        <v>1</v>
      </c>
      <c r="B107" s="22" t="s">
        <v>82</v>
      </c>
      <c r="C107" s="22" t="s">
        <v>28</v>
      </c>
      <c r="D107" s="14" t="s">
        <v>83</v>
      </c>
      <c r="E107" s="14">
        <v>1247.14</v>
      </c>
    </row>
    <row r="108" spans="1:5" ht="14.25">
      <c r="A108" s="14">
        <v>2</v>
      </c>
      <c r="B108" s="22" t="s">
        <v>84</v>
      </c>
      <c r="C108" s="22" t="s">
        <v>28</v>
      </c>
      <c r="D108" s="23"/>
      <c r="E108" s="14">
        <v>155.89</v>
      </c>
    </row>
    <row r="109" spans="1:5" ht="28.5">
      <c r="A109" s="14">
        <v>3</v>
      </c>
      <c r="B109" s="27" t="s">
        <v>112</v>
      </c>
      <c r="C109" s="22" t="s">
        <v>28</v>
      </c>
      <c r="D109" s="14" t="s">
        <v>113</v>
      </c>
      <c r="E109" s="14">
        <v>373.55</v>
      </c>
    </row>
    <row r="110" spans="1:5" ht="14.25">
      <c r="A110" s="14">
        <v>4</v>
      </c>
      <c r="B110" s="22" t="s">
        <v>114</v>
      </c>
      <c r="C110" s="22" t="s">
        <v>22</v>
      </c>
      <c r="D110" s="22" t="s">
        <v>115</v>
      </c>
      <c r="E110" s="22">
        <v>2001.26</v>
      </c>
    </row>
    <row r="111" spans="1:5" ht="14.25">
      <c r="A111" s="14"/>
      <c r="B111" s="22"/>
      <c r="C111" s="22"/>
      <c r="D111" s="23"/>
      <c r="E111" s="23"/>
    </row>
    <row r="112" spans="1:5" ht="15">
      <c r="A112" s="17"/>
      <c r="B112" s="18" t="s">
        <v>25</v>
      </c>
      <c r="C112" s="17"/>
      <c r="D112" s="17"/>
      <c r="E112" s="17">
        <f>E107+E108+E109+E110+E111</f>
        <v>3777.84</v>
      </c>
    </row>
    <row r="114" spans="1:5" ht="27" customHeight="1">
      <c r="A114" s="35"/>
      <c r="B114" s="36" t="s">
        <v>76</v>
      </c>
      <c r="C114" s="37"/>
      <c r="D114" s="37"/>
      <c r="E114" s="38">
        <f>E9+E17+E26+E36+E46+E55+E65+E74+E83+E93+E103+E112</f>
        <v>53805.177500000005</v>
      </c>
    </row>
  </sheetData>
  <sheetProtection selectLockedCells="1" selectUnlockedCells="1"/>
  <mergeCells count="12">
    <mergeCell ref="A57:E57"/>
    <mergeCell ref="A67:E67"/>
    <mergeCell ref="A76:E76"/>
    <mergeCell ref="A85:E85"/>
    <mergeCell ref="A95:E95"/>
    <mergeCell ref="A105:E105"/>
    <mergeCell ref="A1:E1"/>
    <mergeCell ref="A11:E11"/>
    <mergeCell ref="A19:E19"/>
    <mergeCell ref="A28:E28"/>
    <mergeCell ref="A37:E37"/>
    <mergeCell ref="A47:E4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3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2020-03-11T05:39:38Z</dcterms:modified>
  <cp:category/>
  <cp:version/>
  <cp:contentType/>
  <cp:contentStatus/>
</cp:coreProperties>
</file>